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0\Abbildungen_Tabellen_Gutachten2020\Tab_C2-5_2020\"/>
    </mc:Choice>
  </mc:AlternateContent>
  <xr:revisionPtr revIDLastSave="0" documentId="13_ncr:1_{C5332574-02D3-4CF7-BC0F-0016BCCB71C8}" xr6:coauthVersionLast="36" xr6:coauthVersionMax="36" xr10:uidLastSave="{00000000-0000-0000-0000-000000000000}"/>
  <bookViews>
    <workbookView xWindow="0" yWindow="0" windowWidth="25200" windowHeight="11850" xr2:uid="{00000000-000D-0000-FFFF-FFFF00000000}"/>
  </bookViews>
  <sheets>
    <sheet name="Tab_C2-5_2020" sheetId="17" r:id="rId1"/>
  </sheets>
  <definedNames>
    <definedName name="Anlagevermögen" localSheetId="0">#REF!</definedName>
    <definedName name="Anlagevermögen">#REF!</definedName>
    <definedName name="Arbeitnehmer" localSheetId="0">#REF!</definedName>
    <definedName name="Arbeitnehmer">#REF!</definedName>
    <definedName name="Arbeitnehmer__entgelt" localSheetId="0">#REF!</definedName>
    <definedName name="Arbeitnehmer__entgelt">#REF!</definedName>
    <definedName name="Arbeitsproduktivität" localSheetId="0">#REF!</definedName>
    <definedName name="Arbeitsproduktivität">#REF!</definedName>
    <definedName name="Arbeitsvolumen" localSheetId="0">#REF!</definedName>
    <definedName name="Arbeitsvolumen">#REF!</definedName>
    <definedName name="BIP" localSheetId="0">#REF!</definedName>
    <definedName name="BIP">#REF!</definedName>
    <definedName name="Brutto__Netto__anlagevermögen" localSheetId="0">#REF!</definedName>
    <definedName name="Brutto__Netto__anlagevermögen">#REF!</definedName>
    <definedName name="Bruttoanlage__investitionen" localSheetId="0">#REF!</definedName>
    <definedName name="Bruttoanlage__investitionen">#REF!</definedName>
    <definedName name="Bruttolöhne_und___gehälter" localSheetId="0">#REF!</definedName>
    <definedName name="Bruttolöhne_und___gehälter">#REF!</definedName>
    <definedName name="Bruttonational__einkommen" localSheetId="0">#REF!</definedName>
    <definedName name="Bruttonational__einkommen">#REF!</definedName>
    <definedName name="Bruttosozialprodukt" localSheetId="0">#REF!</definedName>
    <definedName name="Bruttosozialprodukt">#REF!</definedName>
    <definedName name="Einwohner" localSheetId="0">#REF!</definedName>
    <definedName name="Einwohner">#REF!</definedName>
    <definedName name="Erwerbstätige" localSheetId="0">#REF!</definedName>
    <definedName name="Erwerbstätige">#REF!</definedName>
    <definedName name="Inlandskonzept" localSheetId="0">#REF!</definedName>
    <definedName name="Inlandskonzept">#REF!</definedName>
    <definedName name="Investitionsquote" localSheetId="0">#REF!</definedName>
    <definedName name="Investitionsquote">#REF!</definedName>
    <definedName name="Kapitalintensität" localSheetId="0">#REF!</definedName>
    <definedName name="Kapitalintensität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0">#REF!</definedName>
    <definedName name="Kapitalstock">#REF!</definedName>
    <definedName name="Kettenindex" localSheetId="0">#REF!</definedName>
    <definedName name="Kettenindex">#REF!</definedName>
    <definedName name="Konsumausgaben_Staat" localSheetId="0">#REF!</definedName>
    <definedName name="Konsumausgaben_Staat">#REF!</definedName>
    <definedName name="Lohnkosten" localSheetId="0">#REF!</definedName>
    <definedName name="Lohnkosten">#REF!</definedName>
    <definedName name="Lohnstückkosten" localSheetId="0">#REF!</definedName>
    <definedName name="Lohnstückkosten">#REF!</definedName>
    <definedName name="Modernitätsgrad" localSheetId="0">#REF!</definedName>
    <definedName name="Modernitätsgrad">#REF!</definedName>
    <definedName name="Neue_Anlagen" localSheetId="0">#REF!</definedName>
    <definedName name="Neue_Anlagen">#REF!</definedName>
    <definedName name="Neue_Ausrüstungen" localSheetId="0">#REF!</definedName>
    <definedName name="Neue_Ausrüstungen">#REF!</definedName>
    <definedName name="Neue_Bauten" localSheetId="0">#REF!</definedName>
    <definedName name="Neue_Bauten">#REF!</definedName>
    <definedName name="Oben" localSheetId="0">#REF!</definedName>
    <definedName name="Oben">#REF!</definedName>
    <definedName name="PEK" localSheetId="0">#REF!</definedName>
    <definedName name="PEK">#REF!</definedName>
    <definedName name="PEKpHH" localSheetId="0">#REF!</definedName>
    <definedName name="PEKpHH">#REF!</definedName>
    <definedName name="Preiskonzept" localSheetId="0">#REF!</definedName>
    <definedName name="Preiskonzept">#REF!</definedName>
    <definedName name="PrimEK" localSheetId="0">#REF!</definedName>
    <definedName name="PrimEK">#REF!</definedName>
    <definedName name="PrimEK_VK" localSheetId="0">#REF!</definedName>
    <definedName name="PrimEK_VK">#REF!</definedName>
    <definedName name="Private_Konsumausgaben" localSheetId="0">#REF!</definedName>
    <definedName name="Private_Konsumausgaben">#REF!</definedName>
    <definedName name="Sozbeiträge_Arbeitgeber" localSheetId="0">#REF!</definedName>
    <definedName name="Sozbeiträge_Arbeitgeber">#REF!</definedName>
    <definedName name="Sparen_Sparquote" localSheetId="0">#REF!</definedName>
    <definedName name="Sparen_Sparquote">#REF!</definedName>
    <definedName name="Verfügbares_Einkomme" localSheetId="0">#REF!</definedName>
    <definedName name="Verfügbares_Einkomme">#REF!</definedName>
    <definedName name="Volkseinkommen" localSheetId="0">#REF!</definedName>
    <definedName name="Volkseinkommen">#REF!</definedName>
    <definedName name="Wiederbeschaffungspreise" localSheetId="0">#REF!</definedName>
    <definedName name="Wiederbeschaffungspreise">#REF!</definedName>
    <definedName name="xy" localSheetId="0">#REF!</definedName>
    <definedName name="xy">#REF!</definedName>
    <definedName name="Zeichenerklärung" localSheetId="0">#REF!</definedName>
    <definedName name="Zeichenerklärung">#REF!</definedName>
    <definedName name="Zeicherklärung" localSheetId="0">#REF!</definedName>
    <definedName name="Zeicherklärung">#REF!</definedName>
  </definedNames>
  <calcPr calcId="191029"/>
</workbook>
</file>

<file path=xl/calcChain.xml><?xml version="1.0" encoding="utf-8"?>
<calcChain xmlns="http://schemas.openxmlformats.org/spreadsheetml/2006/main">
  <c r="B31" i="17" l="1"/>
  <c r="B30" i="17"/>
  <c r="B27" i="17"/>
  <c r="B26" i="17"/>
  <c r="B11" i="17" s="1"/>
  <c r="B22" i="17" s="1"/>
  <c r="B25" i="17"/>
  <c r="B24" i="17"/>
  <c r="B20" i="17"/>
  <c r="B19" i="17"/>
  <c r="B18" i="17"/>
  <c r="B17" i="17"/>
  <c r="B16" i="17"/>
  <c r="B15" i="17"/>
  <c r="B14" i="17"/>
  <c r="B13" i="17"/>
  <c r="B21" i="17" s="1"/>
</calcChain>
</file>

<file path=xl/sharedStrings.xml><?xml version="1.0" encoding="utf-8"?>
<sst xmlns="http://schemas.openxmlformats.org/spreadsheetml/2006/main" count="33" uniqueCount="33">
  <si>
    <t>Verarbeitendes Gewerbe</t>
  </si>
  <si>
    <t>Maschinenbau</t>
  </si>
  <si>
    <t>Staat</t>
  </si>
  <si>
    <t>Ausland</t>
  </si>
  <si>
    <t>Wirtschaft</t>
  </si>
  <si>
    <t>Metallerzeugung und -bearbeitung</t>
  </si>
  <si>
    <t>500 bis 999 Beschäftigte</t>
  </si>
  <si>
    <t>Interne FuE: FuE, die innerhalb des Unternehmens durchgeführt wird, unabhängig davon, ob für eigene Zwecke oder im Auftrag anderer.</t>
  </si>
  <si>
    <t>Interne FuE-Ausgaben</t>
  </si>
  <si>
    <t xml:space="preserve">insgesamt </t>
  </si>
  <si>
    <t xml:space="preserve">        davon finanziert von</t>
  </si>
  <si>
    <t>andere Inländer</t>
  </si>
  <si>
    <t>in Prozent</t>
  </si>
  <si>
    <t>Chemische Industrie</t>
  </si>
  <si>
    <t>Kunststoff-, Glas- u. Keramikindustrie</t>
  </si>
  <si>
    <t>Elektrotechnik/Elektronik</t>
  </si>
  <si>
    <t>Fahrzeugbau</t>
  </si>
  <si>
    <t>Übriges verarbeitendes Gewerbe</t>
  </si>
  <si>
    <t xml:space="preserve">Übrige Wirtschaftszweige </t>
  </si>
  <si>
    <t>weniger als 100 Beschäftigte</t>
  </si>
  <si>
    <t xml:space="preserve">100 bis 499 Beschäftigte </t>
  </si>
  <si>
    <t xml:space="preserve">Technologieklassen in der Industrie </t>
  </si>
  <si>
    <t>Spitzentechnologie (&gt; 9 Prozent FuE-Aufwand/Umsatz)</t>
  </si>
  <si>
    <t>Hochwertige Technologie (3-9 Prozent FuE-Aufwand/Umsatz)</t>
  </si>
  <si>
    <t xml:space="preserve">Alle forschenden Unternehmen </t>
  </si>
  <si>
    <t>Pharmazeutische Industrie</t>
  </si>
  <si>
    <t>Gutachten zu Forschung, Innovation und technologischer Leistungsfähigkeit Deutschlands 2020.</t>
  </si>
  <si>
    <t>© EFI - Expertenkommission Forschung und Innovation 2020.</t>
  </si>
  <si>
    <t xml:space="preserve"> </t>
  </si>
  <si>
    <t>C 2-5: Interne FuE-Ausgaben der Unternehmen nach Herkunft der Mittel, Wirtschaftszweigen, Größen- und Technologieklassen 2017</t>
  </si>
  <si>
    <t>in 1.000 Euro</t>
  </si>
  <si>
    <t>Quelle: SV Wissenschaftsstatistik in Gehrke et al. (2020b).</t>
  </si>
  <si>
    <t xml:space="preserve">1.000 und mehr Beschäftigte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</si>
</sst>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8"/>
      <name val="Arial Narrow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10"/>
      <name val="Arial"/>
    </font>
    <font>
      <b/>
      <sz val="11"/>
      <name val="Times New Roman"/>
      <family val="1"/>
    </font>
    <font>
      <sz val="11"/>
      <name val="Times New Roman"/>
      <family val="1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1">
    <xf numFmtId="0" fontId="0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2" fillId="0" borderId="0"/>
  </cellStyleXfs>
  <cellXfs count="41">
    <xf numFmtId="0" fontId="0" fillId="0" borderId="0" xfId="0"/>
    <xf numFmtId="0" fontId="8" fillId="0" borderId="0" xfId="9"/>
    <xf numFmtId="0" fontId="10" fillId="0" borderId="2" xfId="9" applyFont="1" applyBorder="1" applyAlignment="1">
      <alignment horizontal="left" vertical="top"/>
    </xf>
    <xf numFmtId="0" fontId="10" fillId="0" borderId="0" xfId="9" applyFont="1" applyBorder="1" applyAlignment="1">
      <alignment horizontal="center" vertical="top"/>
    </xf>
    <xf numFmtId="0" fontId="10" fillId="0" borderId="1" xfId="9" applyFont="1" applyBorder="1" applyAlignment="1">
      <alignment horizontal="left" vertical="top"/>
    </xf>
    <xf numFmtId="0" fontId="9" fillId="2" borderId="7" xfId="9" applyFont="1" applyFill="1" applyBorder="1" applyAlignment="1">
      <alignment horizontal="left" vertical="top"/>
    </xf>
    <xf numFmtId="3" fontId="9" fillId="0" borderId="8" xfId="10" applyNumberFormat="1" applyFont="1" applyBorder="1" applyAlignment="1">
      <alignment horizontal="right" indent="1"/>
    </xf>
    <xf numFmtId="164" fontId="9" fillId="0" borderId="0" xfId="10" applyNumberFormat="1" applyFont="1" applyBorder="1" applyAlignment="1">
      <alignment horizontal="right" indent="3"/>
    </xf>
    <xf numFmtId="0" fontId="8" fillId="2" borderId="9" xfId="9" applyFill="1" applyBorder="1"/>
    <xf numFmtId="0" fontId="9" fillId="2" borderId="10" xfId="9" applyFont="1" applyFill="1" applyBorder="1" applyAlignment="1">
      <alignment horizontal="left" vertical="top"/>
    </xf>
    <xf numFmtId="164" fontId="10" fillId="0" borderId="0" xfId="10" applyNumberFormat="1" applyFont="1" applyBorder="1" applyAlignment="1">
      <alignment horizontal="right" indent="3"/>
    </xf>
    <xf numFmtId="0" fontId="10" fillId="0" borderId="12" xfId="9" applyFont="1" applyBorder="1" applyAlignment="1">
      <alignment horizontal="left" vertical="top"/>
    </xf>
    <xf numFmtId="3" fontId="10" fillId="0" borderId="11" xfId="10" applyNumberFormat="1" applyFont="1" applyBorder="1" applyAlignment="1">
      <alignment horizontal="right" indent="1"/>
    </xf>
    <xf numFmtId="0" fontId="8" fillId="0" borderId="9" xfId="9" applyBorder="1"/>
    <xf numFmtId="0" fontId="10" fillId="0" borderId="12" xfId="9" applyFont="1" applyFill="1" applyBorder="1" applyAlignment="1">
      <alignment horizontal="left" vertical="top"/>
    </xf>
    <xf numFmtId="0" fontId="9" fillId="2" borderId="12" xfId="9" applyFont="1" applyFill="1" applyBorder="1" applyAlignment="1">
      <alignment horizontal="left" vertical="top"/>
    </xf>
    <xf numFmtId="0" fontId="10" fillId="0" borderId="13" xfId="9" applyFont="1" applyBorder="1" applyAlignment="1">
      <alignment horizontal="left" vertical="top"/>
    </xf>
    <xf numFmtId="0" fontId="11" fillId="0" borderId="0" xfId="9" applyFont="1"/>
    <xf numFmtId="3" fontId="8" fillId="0" borderId="9" xfId="9" applyNumberFormat="1" applyBorder="1"/>
    <xf numFmtId="164" fontId="8" fillId="2" borderId="14" xfId="9" applyNumberFormat="1" applyFill="1" applyBorder="1"/>
    <xf numFmtId="0" fontId="8" fillId="2" borderId="14" xfId="9" applyFill="1" applyBorder="1"/>
    <xf numFmtId="0" fontId="8" fillId="0" borderId="14" xfId="9" applyBorder="1"/>
    <xf numFmtId="0" fontId="10" fillId="0" borderId="12" xfId="9" applyFont="1" applyBorder="1" applyAlignment="1">
      <alignment horizontal="left" vertical="top" indent="2"/>
    </xf>
    <xf numFmtId="164" fontId="9" fillId="0" borderId="3" xfId="10" applyNumberFormat="1" applyFont="1" applyBorder="1" applyAlignment="1">
      <alignment horizontal="right" indent="3"/>
    </xf>
    <xf numFmtId="0" fontId="8" fillId="0" borderId="0" xfId="9" applyBorder="1"/>
    <xf numFmtId="4" fontId="10" fillId="0" borderId="6" xfId="9" applyNumberFormat="1" applyFont="1" applyBorder="1" applyAlignment="1">
      <alignment horizontal="center" vertical="top"/>
    </xf>
    <xf numFmtId="0" fontId="9" fillId="0" borderId="2" xfId="9" applyFont="1" applyBorder="1" applyAlignment="1">
      <alignment horizontal="left" vertical="top"/>
    </xf>
    <xf numFmtId="0" fontId="10" fillId="0" borderId="0" xfId="9" applyFont="1" applyBorder="1" applyAlignment="1">
      <alignment horizontal="left" vertical="top"/>
    </xf>
    <xf numFmtId="0" fontId="10" fillId="0" borderId="4" xfId="9" applyFont="1" applyBorder="1" applyAlignment="1">
      <alignment horizontal="center" vertical="top"/>
    </xf>
    <xf numFmtId="0" fontId="10" fillId="0" borderId="5" xfId="9" applyFont="1" applyBorder="1" applyAlignment="1">
      <alignment horizontal="center" vertical="top"/>
    </xf>
    <xf numFmtId="0" fontId="10" fillId="0" borderId="3" xfId="9" applyFont="1" applyBorder="1" applyAlignment="1">
      <alignment horizontal="center" vertical="top"/>
    </xf>
    <xf numFmtId="0" fontId="10" fillId="0" borderId="1" xfId="9" applyFont="1" applyBorder="1" applyAlignment="1">
      <alignment horizontal="center" vertical="top"/>
    </xf>
    <xf numFmtId="0" fontId="7" fillId="0" borderId="0" xfId="8" applyFont="1" applyFill="1" applyAlignment="1">
      <alignment horizontal="left" vertical="top"/>
    </xf>
    <xf numFmtId="0" fontId="7" fillId="0" borderId="0" xfId="8" applyFont="1" applyAlignment="1">
      <alignment horizontal="left" vertical="top"/>
    </xf>
    <xf numFmtId="0" fontId="9" fillId="0" borderId="0" xfId="9" applyFont="1" applyAlignment="1">
      <alignment horizontal="left" vertical="top"/>
    </xf>
    <xf numFmtId="0" fontId="10" fillId="0" borderId="0" xfId="9" applyFont="1" applyAlignment="1">
      <alignment horizontal="left" vertical="top"/>
    </xf>
    <xf numFmtId="0" fontId="10" fillId="0" borderId="1" xfId="9" applyFont="1" applyBorder="1" applyAlignment="1">
      <alignment horizontal="left" vertical="top"/>
    </xf>
    <xf numFmtId="0" fontId="10" fillId="0" borderId="11" xfId="9" applyFont="1" applyBorder="1" applyAlignment="1">
      <alignment horizontal="center" vertical="top"/>
    </xf>
    <xf numFmtId="0" fontId="10" fillId="0" borderId="0" xfId="9" applyFont="1" applyBorder="1" applyAlignment="1">
      <alignment horizontal="center" vertical="top"/>
    </xf>
    <xf numFmtId="0" fontId="10" fillId="0" borderId="3" xfId="9" applyFont="1" applyBorder="1" applyAlignment="1">
      <alignment horizontal="left"/>
    </xf>
    <xf numFmtId="0" fontId="10" fillId="0" borderId="1" xfId="9" applyFont="1" applyBorder="1" applyAlignment="1">
      <alignment horizontal="left"/>
    </xf>
  </cellXfs>
  <cellStyles count="11">
    <cellStyle name="Standard" xfId="0" builtinId="0"/>
    <cellStyle name="Standard 2" xfId="1" xr:uid="{00000000-0005-0000-0000-000001000000}"/>
    <cellStyle name="Standard 2 2" xfId="2" xr:uid="{00000000-0005-0000-0000-000002000000}"/>
    <cellStyle name="Standard 3" xfId="3" xr:uid="{00000000-0005-0000-0000-000003000000}"/>
    <cellStyle name="Standard 3 2" xfId="4" xr:uid="{00000000-0005-0000-0000-000004000000}"/>
    <cellStyle name="Standard 4" xfId="5" xr:uid="{00000000-0005-0000-0000-000005000000}"/>
    <cellStyle name="Standard 4 2" xfId="6" xr:uid="{00000000-0005-0000-0000-000006000000}"/>
    <cellStyle name="Standard 5" xfId="9" xr:uid="{00000000-0005-0000-0000-000007000000}"/>
    <cellStyle name="Standard 8" xfId="7" xr:uid="{00000000-0005-0000-0000-000008000000}"/>
    <cellStyle name="Standard_2011_neu" xfId="8" xr:uid="{00000000-0005-0000-0000-000009000000}"/>
    <cellStyle name="Standard_Abb_C2-5_2016_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Normal="100" workbookViewId="0">
      <selection activeCell="J21" sqref="J21"/>
    </sheetView>
  </sheetViews>
  <sheetFormatPr baseColWidth="10" defaultRowHeight="12.75" x14ac:dyDescent="0.2"/>
  <cols>
    <col min="1" max="1" width="75" style="1" customWidth="1"/>
    <col min="2" max="2" width="23.59765625" style="1" bestFit="1" customWidth="1"/>
    <col min="3" max="6" width="22" style="1" customWidth="1"/>
    <col min="7" max="8" width="11.19921875" style="1"/>
    <col min="9" max="9" width="12.796875" style="1" bestFit="1" customWidth="1"/>
    <col min="10" max="10" width="14.19921875" style="1" bestFit="1" customWidth="1"/>
    <col min="11" max="16384" width="11.19921875" style="1"/>
  </cols>
  <sheetData>
    <row r="1" spans="1:7" ht="15" x14ac:dyDescent="0.2">
      <c r="A1" s="32" t="s">
        <v>26</v>
      </c>
      <c r="B1" s="32"/>
      <c r="C1" s="32"/>
      <c r="D1" s="32"/>
      <c r="E1" s="32"/>
      <c r="F1" s="32"/>
    </row>
    <row r="2" spans="1:7" ht="15" x14ac:dyDescent="0.2">
      <c r="A2" s="33" t="s">
        <v>27</v>
      </c>
      <c r="B2" s="33"/>
      <c r="C2" s="33"/>
      <c r="D2" s="33"/>
      <c r="E2" s="33"/>
      <c r="F2" s="33"/>
    </row>
    <row r="3" spans="1:7" ht="13.5" customHeight="1" x14ac:dyDescent="0.2">
      <c r="A3" s="34" t="s">
        <v>29</v>
      </c>
      <c r="B3" s="34"/>
      <c r="C3" s="34"/>
      <c r="D3" s="34"/>
      <c r="E3" s="34"/>
      <c r="F3" s="34"/>
    </row>
    <row r="4" spans="1:7" x14ac:dyDescent="0.2">
      <c r="A4" s="34"/>
      <c r="B4" s="34"/>
      <c r="C4" s="34"/>
      <c r="D4" s="34"/>
      <c r="E4" s="34"/>
      <c r="F4" s="34"/>
    </row>
    <row r="5" spans="1:7" ht="15" customHeight="1" x14ac:dyDescent="0.2">
      <c r="A5" s="35" t="s">
        <v>7</v>
      </c>
      <c r="B5" s="35"/>
      <c r="C5" s="35"/>
      <c r="D5" s="35"/>
      <c r="E5" s="35"/>
      <c r="F5" s="35"/>
    </row>
    <row r="6" spans="1:7" ht="15" customHeight="1" x14ac:dyDescent="0.2">
      <c r="A6" s="36"/>
      <c r="B6" s="36"/>
      <c r="C6" s="36"/>
      <c r="D6" s="36"/>
      <c r="E6" s="36"/>
      <c r="F6" s="36"/>
    </row>
    <row r="7" spans="1:7" ht="15" x14ac:dyDescent="0.2">
      <c r="A7" s="2"/>
      <c r="B7" s="26" t="s">
        <v>8</v>
      </c>
      <c r="C7" s="26"/>
      <c r="D7" s="26"/>
      <c r="E7" s="26"/>
      <c r="F7" s="26"/>
    </row>
    <row r="8" spans="1:7" ht="15" x14ac:dyDescent="0.2">
      <c r="A8" s="27"/>
      <c r="B8" s="28" t="s">
        <v>9</v>
      </c>
      <c r="C8" s="30" t="s">
        <v>10</v>
      </c>
      <c r="D8" s="30"/>
      <c r="E8" s="30"/>
      <c r="F8" s="30"/>
    </row>
    <row r="9" spans="1:7" ht="15" x14ac:dyDescent="0.2">
      <c r="A9" s="27"/>
      <c r="B9" s="29"/>
      <c r="C9" s="3" t="s">
        <v>4</v>
      </c>
      <c r="D9" s="3" t="s">
        <v>2</v>
      </c>
      <c r="E9" s="3" t="s">
        <v>11</v>
      </c>
      <c r="F9" s="3" t="s">
        <v>3</v>
      </c>
    </row>
    <row r="10" spans="1:7" ht="15" x14ac:dyDescent="0.2">
      <c r="A10" s="4"/>
      <c r="B10" s="25" t="s">
        <v>30</v>
      </c>
      <c r="C10" s="31" t="s">
        <v>12</v>
      </c>
      <c r="D10" s="31"/>
      <c r="E10" s="31"/>
      <c r="F10" s="31"/>
    </row>
    <row r="11" spans="1:7" s="8" customFormat="1" ht="14.25" x14ac:dyDescent="0.2">
      <c r="A11" s="5" t="s">
        <v>24</v>
      </c>
      <c r="B11" s="6">
        <f>SUM(B24:B27)</f>
        <v>68787323.49000001</v>
      </c>
      <c r="C11" s="7">
        <v>90.443597243285367</v>
      </c>
      <c r="D11" s="7">
        <v>3.1712014792164358</v>
      </c>
      <c r="E11" s="7">
        <v>0.12741958754184959</v>
      </c>
      <c r="F11" s="23">
        <v>6.2577816774272543</v>
      </c>
      <c r="G11" s="19"/>
    </row>
    <row r="12" spans="1:7" s="8" customFormat="1" ht="15" customHeight="1" x14ac:dyDescent="0.25">
      <c r="A12" s="9"/>
      <c r="B12" s="12"/>
      <c r="C12" s="10"/>
      <c r="D12" s="10"/>
      <c r="E12" s="10"/>
      <c r="F12" s="10"/>
      <c r="G12" s="20"/>
    </row>
    <row r="13" spans="1:7" s="13" customFormat="1" ht="15" x14ac:dyDescent="0.25">
      <c r="A13" s="11" t="s">
        <v>0</v>
      </c>
      <c r="B13" s="12">
        <f>58493.50186*1000</f>
        <v>58493501.859999999</v>
      </c>
      <c r="C13" s="10">
        <v>91.582313640462573</v>
      </c>
      <c r="D13" s="10">
        <v>1.7654150839925473</v>
      </c>
      <c r="E13" s="10">
        <v>0.11800235518574559</v>
      </c>
      <c r="F13" s="10">
        <v>6.5342689203591435</v>
      </c>
      <c r="G13" s="21"/>
    </row>
    <row r="14" spans="1:7" s="13" customFormat="1" ht="15" x14ac:dyDescent="0.25">
      <c r="A14" s="22" t="s">
        <v>13</v>
      </c>
      <c r="B14" s="12">
        <f>4065.08355*1000</f>
        <v>4065083.55</v>
      </c>
      <c r="C14" s="10">
        <v>91.120572308841531</v>
      </c>
      <c r="D14" s="10">
        <v>1.3886861530199324</v>
      </c>
      <c r="E14" s="10">
        <v>2.5041616056653986E-2</v>
      </c>
      <c r="F14" s="10">
        <v>7.4656999220818694</v>
      </c>
      <c r="G14" s="21"/>
    </row>
    <row r="15" spans="1:7" s="13" customFormat="1" ht="15" x14ac:dyDescent="0.25">
      <c r="A15" s="22" t="s">
        <v>25</v>
      </c>
      <c r="B15" s="12">
        <f>4630.94004*1000</f>
        <v>4630940.04</v>
      </c>
      <c r="C15" s="10">
        <v>80.170823204533519</v>
      </c>
      <c r="D15" s="10"/>
      <c r="E15" s="10"/>
      <c r="F15" s="10">
        <v>18.937886181777969</v>
      </c>
      <c r="G15" s="21"/>
    </row>
    <row r="16" spans="1:7" s="13" customFormat="1" ht="15" x14ac:dyDescent="0.25">
      <c r="A16" s="22" t="s">
        <v>14</v>
      </c>
      <c r="B16" s="12">
        <f>1468.44535*1000</f>
        <v>1468445.3499999999</v>
      </c>
      <c r="C16" s="10">
        <v>94.902779780666805</v>
      </c>
      <c r="D16" s="10">
        <v>2.7322388749532287</v>
      </c>
      <c r="E16" s="10">
        <v>0.18629898276356691</v>
      </c>
      <c r="F16" s="10">
        <v>2.1786823616163926</v>
      </c>
      <c r="G16" s="21"/>
    </row>
    <row r="17" spans="1:10" s="13" customFormat="1" ht="15" x14ac:dyDescent="0.25">
      <c r="A17" s="22" t="s">
        <v>5</v>
      </c>
      <c r="B17" s="12">
        <f>1499.20147*1000</f>
        <v>1499201.47</v>
      </c>
      <c r="C17" s="10">
        <v>80.243473583013966</v>
      </c>
      <c r="D17" s="10">
        <v>8.3333196637398501</v>
      </c>
      <c r="E17" s="10">
        <v>0.26752738119899261</v>
      </c>
      <c r="F17" s="10">
        <v>11.155679372047215</v>
      </c>
      <c r="G17" s="21"/>
      <c r="I17" s="18"/>
    </row>
    <row r="18" spans="1:10" s="13" customFormat="1" ht="15" x14ac:dyDescent="0.25">
      <c r="A18" s="22" t="s">
        <v>15</v>
      </c>
      <c r="B18" s="12">
        <f>10431.41997*1000</f>
        <v>10431419.970000001</v>
      </c>
      <c r="C18" s="10">
        <v>89.676535346773662</v>
      </c>
      <c r="D18" s="10">
        <v>2.7182707582229759</v>
      </c>
      <c r="E18" s="10">
        <v>4.7257815096832877E-2</v>
      </c>
      <c r="F18" s="10">
        <v>7.5579361757707488</v>
      </c>
      <c r="G18" s="21"/>
    </row>
    <row r="19" spans="1:10" s="13" customFormat="1" ht="15" x14ac:dyDescent="0.25">
      <c r="A19" s="22" t="s">
        <v>1</v>
      </c>
      <c r="B19" s="12">
        <f>7116.70614*1000</f>
        <v>7116706.1400000006</v>
      </c>
      <c r="C19" s="10">
        <v>95.594251347913243</v>
      </c>
      <c r="D19" s="10">
        <v>2.2928605716979389</v>
      </c>
      <c r="E19" s="10">
        <v>8.0085900357525525E-2</v>
      </c>
      <c r="F19" s="10">
        <v>2.0328021800313034</v>
      </c>
      <c r="G19" s="21"/>
    </row>
    <row r="20" spans="1:10" s="13" customFormat="1" ht="15" x14ac:dyDescent="0.25">
      <c r="A20" s="22" t="s">
        <v>16</v>
      </c>
      <c r="B20" s="12">
        <f>27431.53075*1000</f>
        <v>27431530.75</v>
      </c>
      <c r="C20" s="10">
        <v>93.655861399264651</v>
      </c>
      <c r="D20" s="10">
        <v>1.0111774211864297</v>
      </c>
      <c r="E20" s="10">
        <v>0.17427156366385241</v>
      </c>
      <c r="F20" s="10">
        <v>5.217765992295635</v>
      </c>
      <c r="G20" s="21"/>
      <c r="I20" s="18"/>
    </row>
    <row r="21" spans="1:10" s="13" customFormat="1" ht="15" x14ac:dyDescent="0.25">
      <c r="A21" s="22" t="s">
        <v>17</v>
      </c>
      <c r="B21" s="12">
        <f>B13-SUM(B14:B20)</f>
        <v>1850174.5899999961</v>
      </c>
      <c r="C21" s="10">
        <v>92.956636896161967</v>
      </c>
      <c r="D21" s="10">
        <v>4.3403047435063584</v>
      </c>
      <c r="E21" s="10">
        <v>7.57981548828012E-2</v>
      </c>
      <c r="F21" s="10">
        <v>2.6272598341568432</v>
      </c>
      <c r="G21" s="21"/>
    </row>
    <row r="22" spans="1:10" s="13" customFormat="1" ht="15" x14ac:dyDescent="0.25">
      <c r="A22" s="14" t="s">
        <v>18</v>
      </c>
      <c r="B22" s="12">
        <f>B11-B13</f>
        <v>10293821.63000001</v>
      </c>
      <c r="C22" s="10">
        <v>86.117041791709269</v>
      </c>
      <c r="D22" s="10">
        <v>9.5495321514585001</v>
      </c>
      <c r="E22" s="10">
        <v>0.14197538634808984</v>
      </c>
      <c r="F22" s="10">
        <v>4.191450556127374</v>
      </c>
      <c r="G22" s="21"/>
    </row>
    <row r="23" spans="1:10" s="13" customFormat="1" ht="15" x14ac:dyDescent="0.2">
      <c r="A23" s="37"/>
      <c r="B23" s="38"/>
      <c r="C23" s="38"/>
      <c r="D23" s="38"/>
      <c r="E23" s="38"/>
      <c r="F23" s="38"/>
      <c r="G23" s="21"/>
      <c r="J23" s="18"/>
    </row>
    <row r="24" spans="1:10" s="13" customFormat="1" ht="15" x14ac:dyDescent="0.25">
      <c r="A24" s="11" t="s">
        <v>19</v>
      </c>
      <c r="B24" s="12">
        <f>3153.90765*1000</f>
        <v>3153907.65</v>
      </c>
      <c r="C24" s="10">
        <v>70.83524528089832</v>
      </c>
      <c r="D24" s="10">
        <v>21.619464315678346</v>
      </c>
      <c r="E24" s="10">
        <v>0.46704070301272771</v>
      </c>
      <c r="F24" s="10">
        <v>7.0782494271485561</v>
      </c>
      <c r="G24" s="21"/>
    </row>
    <row r="25" spans="1:10" s="13" customFormat="1" ht="15" x14ac:dyDescent="0.25">
      <c r="A25" s="11" t="s">
        <v>20</v>
      </c>
      <c r="B25" s="12">
        <f>5731.2281*1000</f>
        <v>5731228.1000000006</v>
      </c>
      <c r="C25" s="10">
        <v>84.519680427019679</v>
      </c>
      <c r="D25" s="10">
        <v>7.9657448325104747</v>
      </c>
      <c r="E25" s="10">
        <v>0.18601381967163899</v>
      </c>
      <c r="F25" s="10">
        <v>7.3285609207982221</v>
      </c>
      <c r="G25" s="21"/>
    </row>
    <row r="26" spans="1:10" s="13" customFormat="1" ht="15" x14ac:dyDescent="0.25">
      <c r="A26" s="11" t="s">
        <v>6</v>
      </c>
      <c r="B26" s="12">
        <f>4098.69046*1000</f>
        <v>4098690.46</v>
      </c>
      <c r="C26" s="10">
        <v>88.519482061572063</v>
      </c>
      <c r="D26" s="10">
        <v>6.2117515982422784</v>
      </c>
      <c r="E26" s="10">
        <v>9.0707028520765634E-2</v>
      </c>
      <c r="F26" s="10">
        <v>5.1780593116648967</v>
      </c>
      <c r="G26" s="21"/>
    </row>
    <row r="27" spans="1:10" s="13" customFormat="1" ht="15" x14ac:dyDescent="0.25">
      <c r="A27" s="11" t="s">
        <v>32</v>
      </c>
      <c r="B27" s="12">
        <f>55803.49728*1000</f>
        <v>55803497.280000001</v>
      </c>
      <c r="C27" s="10">
        <v>92.301556105550034</v>
      </c>
      <c r="D27" s="10">
        <v>1.4127989160966845</v>
      </c>
      <c r="E27" s="10">
        <v>0.10490348748204641</v>
      </c>
      <c r="F27" s="10">
        <v>6.1807414908712275</v>
      </c>
      <c r="G27" s="21"/>
    </row>
    <row r="28" spans="1:10" s="13" customFormat="1" ht="15" x14ac:dyDescent="0.2">
      <c r="A28" s="37"/>
      <c r="B28" s="38"/>
      <c r="C28" s="38"/>
      <c r="D28" s="38"/>
      <c r="E28" s="38"/>
      <c r="F28" s="38"/>
      <c r="G28" s="21"/>
    </row>
    <row r="29" spans="1:10" s="13" customFormat="1" ht="15" x14ac:dyDescent="0.25">
      <c r="A29" s="15" t="s">
        <v>21</v>
      </c>
      <c r="B29" s="12"/>
      <c r="C29" s="10"/>
      <c r="D29" s="10"/>
      <c r="E29" s="10"/>
      <c r="F29" s="10"/>
      <c r="G29" s="21"/>
    </row>
    <row r="30" spans="1:10" s="13" customFormat="1" ht="15" x14ac:dyDescent="0.25">
      <c r="A30" s="11" t="s">
        <v>22</v>
      </c>
      <c r="B30" s="12">
        <f>14263.53637*1000</f>
        <v>14263536.369999999</v>
      </c>
      <c r="C30" s="10">
        <v>84.543072239171408</v>
      </c>
      <c r="D30" s="10">
        <v>3.4401065783816707</v>
      </c>
      <c r="E30" s="10">
        <v>2.1949857990302864E-2</v>
      </c>
      <c r="F30" s="10">
        <v>11.994871394565472</v>
      </c>
      <c r="G30" s="21"/>
    </row>
    <row r="31" spans="1:10" s="13" customFormat="1" ht="15" x14ac:dyDescent="0.25">
      <c r="A31" s="16" t="s">
        <v>23</v>
      </c>
      <c r="B31" s="12">
        <f>38768.51875*1000</f>
        <v>38768518.75</v>
      </c>
      <c r="C31" s="10">
        <v>94.310899924934461</v>
      </c>
      <c r="D31" s="10">
        <v>0.91198625969869018</v>
      </c>
      <c r="E31" s="10">
        <v>0.14287002553874875</v>
      </c>
      <c r="F31" s="10">
        <v>4.634243789828111</v>
      </c>
      <c r="G31" s="21"/>
    </row>
    <row r="32" spans="1:10" s="24" customFormat="1" ht="15" customHeight="1" x14ac:dyDescent="0.2">
      <c r="A32" s="39" t="s">
        <v>31</v>
      </c>
      <c r="B32" s="39"/>
      <c r="C32" s="39"/>
      <c r="D32" s="39"/>
      <c r="E32" s="39"/>
      <c r="F32" s="39"/>
    </row>
    <row r="33" spans="1:6" ht="15" customHeight="1" x14ac:dyDescent="0.2">
      <c r="A33" s="40"/>
      <c r="B33" s="40"/>
      <c r="C33" s="40"/>
      <c r="D33" s="40"/>
      <c r="E33" s="40"/>
      <c r="F33" s="40"/>
    </row>
    <row r="34" spans="1:6" x14ac:dyDescent="0.2">
      <c r="A34" s="1" t="s">
        <v>28</v>
      </c>
      <c r="F34" s="24"/>
    </row>
    <row r="37" spans="1:6" x14ac:dyDescent="0.2">
      <c r="A37" s="17"/>
    </row>
  </sheetData>
  <mergeCells count="12">
    <mergeCell ref="A32:F33"/>
    <mergeCell ref="A1:F1"/>
    <mergeCell ref="A2:F2"/>
    <mergeCell ref="A3:F4"/>
    <mergeCell ref="A5:F6"/>
    <mergeCell ref="A28:F28"/>
    <mergeCell ref="A23:F23"/>
    <mergeCell ref="B7:F7"/>
    <mergeCell ref="A8:A9"/>
    <mergeCell ref="B8:B9"/>
    <mergeCell ref="C8:F8"/>
    <mergeCell ref="C10:F10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Tab_C2-5_2020</vt:lpstr>
    </vt:vector>
  </TitlesOfParts>
  <Company>niw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 Legler</dc:creator>
  <cp:lastModifiedBy>Altinalana, Lale</cp:lastModifiedBy>
  <cp:lastPrinted>2019-09-30T07:54:17Z</cp:lastPrinted>
  <dcterms:created xsi:type="dcterms:W3CDTF">2002-05-29T13:14:36Z</dcterms:created>
  <dcterms:modified xsi:type="dcterms:W3CDTF">2020-02-04T12:49:35Z</dcterms:modified>
</cp:coreProperties>
</file>